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130" activeTab="0"/>
  </bookViews>
  <sheets>
    <sheet name="Coefficients" sheetId="1" r:id="rId1"/>
  </sheets>
  <definedNames/>
  <calcPr fullCalcOnLoad="1"/>
</workbook>
</file>

<file path=xl/sharedStrings.xml><?xml version="1.0" encoding="utf-8"?>
<sst xmlns="http://schemas.openxmlformats.org/spreadsheetml/2006/main" count="26" uniqueCount="21">
  <si>
    <t>Calculation of Coefficients for Orthogonal Polynomials</t>
  </si>
  <si>
    <t>Linear</t>
  </si>
  <si>
    <t>Quadratic</t>
  </si>
  <si>
    <t>Cubic</t>
  </si>
  <si>
    <t>Quartic</t>
  </si>
  <si>
    <t>Squared</t>
  </si>
  <si>
    <t>Sum 1</t>
  </si>
  <si>
    <t>Cubed</t>
  </si>
  <si>
    <t>Sum 3</t>
  </si>
  <si>
    <t>F1</t>
  </si>
  <si>
    <t>F0</t>
  </si>
  <si>
    <t>Qsq</t>
  </si>
  <si>
    <t>Linsq</t>
  </si>
  <si>
    <t>F2</t>
  </si>
  <si>
    <t>4th</t>
  </si>
  <si>
    <t>Cubsq</t>
  </si>
  <si>
    <t>F3</t>
  </si>
  <si>
    <t>Sum 2</t>
  </si>
  <si>
    <t>Sum 4</t>
  </si>
  <si>
    <t>M. L. Galyean, Texas Tech University, Lubbock  79409</t>
  </si>
  <si>
    <t>Independent variable spaced levels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</si>
</sst>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s>
  <fonts count="9">
    <font>
      <sz val="10"/>
      <name val="Arial"/>
      <family val="0"/>
    </font>
    <font>
      <b/>
      <sz val="10"/>
      <name val="Arial"/>
      <family val="2"/>
    </font>
    <font>
      <i/>
      <sz val="10"/>
      <name val="Arial"/>
      <family val="2"/>
    </font>
    <font>
      <sz val="8"/>
      <name val="Arial"/>
      <family val="0"/>
    </font>
    <font>
      <b/>
      <sz val="8"/>
      <name val="Arial"/>
      <family val="2"/>
    </font>
    <font>
      <sz val="9"/>
      <name val="Arial"/>
      <family val="2"/>
    </font>
    <font>
      <b/>
      <sz val="9"/>
      <name val="Arial"/>
      <family val="2"/>
    </font>
    <font>
      <b/>
      <i/>
      <sz val="9"/>
      <name val="Arial"/>
      <family val="2"/>
    </font>
    <font>
      <vertAlign val="superscript"/>
      <sz val="9"/>
      <name val="Arial"/>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0" xfId="0" applyFill="1" applyAlignment="1">
      <alignment horizontal="center"/>
    </xf>
    <xf numFmtId="0" fontId="1" fillId="0" borderId="2" xfId="0" applyFont="1" applyBorder="1" applyAlignment="1">
      <alignment horizontal="center"/>
    </xf>
    <xf numFmtId="0" fontId="0" fillId="0" borderId="0" xfId="0" applyBorder="1" applyAlignment="1">
      <alignment/>
    </xf>
    <xf numFmtId="165" fontId="0" fillId="0" borderId="0" xfId="0" applyNumberFormat="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7" fillId="0" borderId="0" xfId="0" applyFont="1" applyAlignment="1">
      <alignment/>
    </xf>
    <xf numFmtId="0" fontId="0" fillId="0" borderId="0" xfId="0" applyBorder="1" applyAlignment="1">
      <alignment horizontal="center"/>
    </xf>
    <xf numFmtId="0" fontId="0" fillId="0" borderId="0" xfId="0" applyFill="1" applyBorder="1" applyAlignment="1">
      <alignment horizontal="center"/>
    </xf>
    <xf numFmtId="1" fontId="0" fillId="3" borderId="5" xfId="0" applyNumberFormat="1" applyFill="1" applyBorder="1" applyAlignment="1">
      <alignment horizontal="center"/>
    </xf>
    <xf numFmtId="165" fontId="0" fillId="3" borderId="6" xfId="0" applyNumberFormat="1" applyFill="1" applyBorder="1" applyAlignment="1">
      <alignment horizontal="center"/>
    </xf>
    <xf numFmtId="165" fontId="0" fillId="3" borderId="5" xfId="0" applyNumberFormat="1" applyFill="1" applyBorder="1" applyAlignment="1">
      <alignment horizontal="center"/>
    </xf>
    <xf numFmtId="165" fontId="0" fillId="3" borderId="7" xfId="0" applyNumberForma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3" borderId="7"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0" xfId="0" applyFont="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2</xdr:row>
      <xdr:rowOff>123825</xdr:rowOff>
    </xdr:from>
    <xdr:to>
      <xdr:col>32</xdr:col>
      <xdr:colOff>504825</xdr:colOff>
      <xdr:row>5</xdr:row>
      <xdr:rowOff>76200</xdr:rowOff>
    </xdr:to>
    <xdr:pic>
      <xdr:nvPicPr>
        <xdr:cNvPr id="1" name="Picture 1"/>
        <xdr:cNvPicPr preferRelativeResize="1">
          <a:picLocks noChangeAspect="1"/>
        </xdr:cNvPicPr>
      </xdr:nvPicPr>
      <xdr:blipFill>
        <a:blip r:embed="rId1"/>
        <a:stretch>
          <a:fillRect/>
        </a:stretch>
      </xdr:blipFill>
      <xdr:spPr>
        <a:xfrm>
          <a:off x="4953000" y="447675"/>
          <a:ext cx="400050" cy="438150"/>
        </a:xfrm>
        <a:prstGeom prst="rect">
          <a:avLst/>
        </a:prstGeom>
        <a:noFill/>
        <a:ln w="9525" cmpd="sng">
          <a:noFill/>
        </a:ln>
      </xdr:spPr>
    </xdr:pic>
    <xdr:clientData/>
  </xdr:twoCellAnchor>
  <xdr:twoCellAnchor>
    <xdr:from>
      <xdr:col>0</xdr:col>
      <xdr:colOff>9525</xdr:colOff>
      <xdr:row>15</xdr:row>
      <xdr:rowOff>66675</xdr:rowOff>
    </xdr:from>
    <xdr:to>
      <xdr:col>32</xdr:col>
      <xdr:colOff>314325</xdr:colOff>
      <xdr:row>17</xdr:row>
      <xdr:rowOff>152400</xdr:rowOff>
    </xdr:to>
    <xdr:sp>
      <xdr:nvSpPr>
        <xdr:cNvPr id="2" name="TextBox 3"/>
        <xdr:cNvSpPr txBox="1">
          <a:spLocks noChangeArrowheads="1"/>
        </xdr:cNvSpPr>
      </xdr:nvSpPr>
      <xdr:spPr>
        <a:xfrm>
          <a:off x="9525" y="2514600"/>
          <a:ext cx="5153025" cy="4095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Reference:  Robson, D. S.  1959.  A simple method for constructing orthogonal polynomials when the independent variable is unequally spaced.  Biometrics 15:187-191.</a:t>
          </a:r>
        </a:p>
      </xdr:txBody>
    </xdr:sp>
    <xdr:clientData/>
  </xdr:twoCellAnchor>
  <xdr:twoCellAnchor>
    <xdr:from>
      <xdr:col>0</xdr:col>
      <xdr:colOff>19050</xdr:colOff>
      <xdr:row>2</xdr:row>
      <xdr:rowOff>19050</xdr:rowOff>
    </xdr:from>
    <xdr:to>
      <xdr:col>31</xdr:col>
      <xdr:colOff>581025</xdr:colOff>
      <xdr:row>5</xdr:row>
      <xdr:rowOff>66675</xdr:rowOff>
    </xdr:to>
    <xdr:sp>
      <xdr:nvSpPr>
        <xdr:cNvPr id="3" name="TextBox 4"/>
        <xdr:cNvSpPr txBox="1">
          <a:spLocks noChangeArrowheads="1"/>
        </xdr:cNvSpPr>
      </xdr:nvSpPr>
      <xdr:spPr>
        <a:xfrm>
          <a:off x="19050" y="342900"/>
          <a:ext cx="4800600" cy="533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This program can be used to generate coefficients for both equally and unequally spaced levels of the independent variable.  Coefficients beyond quartic can be generated using SAS Proc IML (see http://www.afs.ttu.edu/home/mgalyean).</a:t>
          </a:r>
        </a:p>
      </xdr:txBody>
    </xdr:sp>
    <xdr:clientData/>
  </xdr:twoCellAnchor>
  <xdr:twoCellAnchor>
    <xdr:from>
      <xdr:col>2</xdr:col>
      <xdr:colOff>142875</xdr:colOff>
      <xdr:row>5</xdr:row>
      <xdr:rowOff>95250</xdr:rowOff>
    </xdr:from>
    <xdr:to>
      <xdr:col>31</xdr:col>
      <xdr:colOff>9525</xdr:colOff>
      <xdr:row>7</xdr:row>
      <xdr:rowOff>114300</xdr:rowOff>
    </xdr:to>
    <xdr:sp>
      <xdr:nvSpPr>
        <xdr:cNvPr id="4" name="TextBox 5"/>
        <xdr:cNvSpPr txBox="1">
          <a:spLocks noChangeArrowheads="1"/>
        </xdr:cNvSpPr>
      </xdr:nvSpPr>
      <xdr:spPr>
        <a:xfrm>
          <a:off x="1028700" y="904875"/>
          <a:ext cx="3219450" cy="342900"/>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You must enter at least three levels in order starting at Cell A10.  If levels are not represneted, leave cells blank.</a:t>
          </a:r>
        </a:p>
      </xdr:txBody>
    </xdr:sp>
    <xdr:clientData/>
  </xdr:twoCellAnchor>
  <xdr:twoCellAnchor>
    <xdr:from>
      <xdr:col>30</xdr:col>
      <xdr:colOff>142875</xdr:colOff>
      <xdr:row>8</xdr:row>
      <xdr:rowOff>28575</xdr:rowOff>
    </xdr:from>
    <xdr:to>
      <xdr:col>33</xdr:col>
      <xdr:colOff>400050</xdr:colOff>
      <xdr:row>14</xdr:row>
      <xdr:rowOff>142875</xdr:rowOff>
    </xdr:to>
    <xdr:sp>
      <xdr:nvSpPr>
        <xdr:cNvPr id="5" name="TextBox 8"/>
        <xdr:cNvSpPr txBox="1">
          <a:spLocks noChangeArrowheads="1"/>
        </xdr:cNvSpPr>
      </xdr:nvSpPr>
      <xdr:spPr>
        <a:xfrm>
          <a:off x="3771900" y="1323975"/>
          <a:ext cx="2085975" cy="11049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                            Notes</a:t>
          </a:r>
          <a:r>
            <a:rPr lang="en-US" cap="none" sz="900" b="0" i="0" u="none" baseline="0">
              <a:latin typeface="Arial"/>
              <a:ea typeface="Arial"/>
              <a:cs typeface="Arial"/>
            </a:rPr>
            <a:t>
1.  Coefficients may often be simplified by dividing each coefficient by the smallest coefficient.
2.  Very small coefficient values (e.g., value x 10</a:t>
          </a:r>
          <a:r>
            <a:rPr lang="en-US" cap="none" sz="900" b="0" i="0" u="none" baseline="30000">
              <a:latin typeface="Arial"/>
              <a:ea typeface="Arial"/>
              <a:cs typeface="Arial"/>
            </a:rPr>
            <a:t>-15</a:t>
          </a:r>
          <a:r>
            <a:rPr lang="en-US" cap="none" sz="900" b="0" i="0" u="none" baseline="0">
              <a:latin typeface="Arial"/>
              <a:ea typeface="Arial"/>
              <a:cs typeface="Arial"/>
            </a:rPr>
            <a:t>)  should be considered equal to zero.</a:t>
          </a:r>
        </a:p>
      </xdr:txBody>
    </xdr:sp>
    <xdr:clientData/>
  </xdr:twoCellAnchor>
  <xdr:twoCellAnchor>
    <xdr:from>
      <xdr:col>0</xdr:col>
      <xdr:colOff>771525</xdr:colOff>
      <xdr:row>6</xdr:row>
      <xdr:rowOff>95250</xdr:rowOff>
    </xdr:from>
    <xdr:to>
      <xdr:col>2</xdr:col>
      <xdr:colOff>142875</xdr:colOff>
      <xdr:row>7</xdr:row>
      <xdr:rowOff>123825</xdr:rowOff>
    </xdr:to>
    <xdr:sp>
      <xdr:nvSpPr>
        <xdr:cNvPr id="6" name="Line 9"/>
        <xdr:cNvSpPr>
          <a:spLocks/>
        </xdr:cNvSpPr>
      </xdr:nvSpPr>
      <xdr:spPr>
        <a:xfrm flipH="1">
          <a:off x="771525" y="1066800"/>
          <a:ext cx="2571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6"/>
  <sheetViews>
    <sheetView tabSelected="1" workbookViewId="0" topLeftCell="A1">
      <selection activeCell="A1" sqref="A1"/>
    </sheetView>
  </sheetViews>
  <sheetFormatPr defaultColWidth="9.140625" defaultRowHeight="12.75"/>
  <cols>
    <col min="1" max="1" width="13.28125" style="0" customWidth="1"/>
    <col min="2" max="2" width="7.421875" style="0" hidden="1" customWidth="1"/>
    <col min="3" max="3" width="10.28125" style="0" customWidth="1"/>
    <col min="4" max="4" width="6.7109375" style="0" hidden="1" customWidth="1"/>
    <col min="5" max="5" width="8.28125" style="0" hidden="1" customWidth="1"/>
    <col min="6" max="7" width="9.140625" style="0" hidden="1" customWidth="1"/>
    <col min="8" max="8" width="5.28125" style="0" hidden="1" customWidth="1"/>
    <col min="9" max="9" width="5.7109375" style="0" hidden="1" customWidth="1"/>
    <col min="10" max="10" width="10.28125" style="0" customWidth="1"/>
    <col min="11" max="11" width="7.57421875" style="0" hidden="1" customWidth="1"/>
    <col min="12" max="12" width="8.140625" style="0" hidden="1" customWidth="1"/>
    <col min="13" max="13" width="5.57421875" style="0" hidden="1" customWidth="1"/>
    <col min="14" max="14" width="7.57421875" style="0" hidden="1" customWidth="1"/>
    <col min="15" max="15" width="5.8515625" style="0" hidden="1" customWidth="1"/>
    <col min="16" max="17" width="6.140625" style="0" hidden="1" customWidth="1"/>
    <col min="18" max="18" width="6.57421875" style="0" hidden="1" customWidth="1"/>
    <col min="19" max="19" width="10.28125" style="0" customWidth="1"/>
    <col min="20" max="22" width="7.140625" style="0" hidden="1" customWidth="1"/>
    <col min="23" max="25" width="8.00390625" style="0" hidden="1" customWidth="1"/>
    <col min="26" max="26" width="8.57421875" style="0" hidden="1" customWidth="1"/>
    <col min="27" max="28" width="8.00390625" style="0" hidden="1" customWidth="1"/>
    <col min="29" max="29" width="8.140625" style="0" hidden="1" customWidth="1"/>
    <col min="30" max="30" width="10.28125" style="0" customWidth="1"/>
  </cols>
  <sheetData>
    <row r="1" ht="12.75">
      <c r="A1" s="1" t="s">
        <v>0</v>
      </c>
    </row>
    <row r="2" ht="12.75">
      <c r="A2" s="10" t="s">
        <v>19</v>
      </c>
    </row>
    <row r="7" ht="12.75">
      <c r="A7" s="23" t="s">
        <v>20</v>
      </c>
    </row>
    <row r="8" spans="1:30" ht="12.75" customHeight="1">
      <c r="A8" s="24"/>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1" ht="13.5" thickBot="1">
      <c r="A9" s="25"/>
      <c r="B9" s="5" t="s">
        <v>5</v>
      </c>
      <c r="C9" s="17" t="s">
        <v>1</v>
      </c>
      <c r="D9" s="18" t="s">
        <v>6</v>
      </c>
      <c r="E9" s="18" t="s">
        <v>12</v>
      </c>
      <c r="F9" s="18"/>
      <c r="G9" s="18"/>
      <c r="H9" s="18" t="s">
        <v>10</v>
      </c>
      <c r="I9" s="18" t="s">
        <v>9</v>
      </c>
      <c r="J9" s="18" t="s">
        <v>2</v>
      </c>
      <c r="K9" s="18" t="s">
        <v>7</v>
      </c>
      <c r="L9" s="18" t="s">
        <v>17</v>
      </c>
      <c r="M9" s="18" t="s">
        <v>11</v>
      </c>
      <c r="N9" s="18"/>
      <c r="O9" s="18"/>
      <c r="P9" s="18" t="s">
        <v>10</v>
      </c>
      <c r="Q9" s="18" t="s">
        <v>9</v>
      </c>
      <c r="R9" s="18" t="s">
        <v>13</v>
      </c>
      <c r="S9" s="18" t="s">
        <v>3</v>
      </c>
      <c r="T9" s="18" t="s">
        <v>14</v>
      </c>
      <c r="U9" s="18" t="s">
        <v>8</v>
      </c>
      <c r="V9" s="18" t="s">
        <v>18</v>
      </c>
      <c r="W9" s="18" t="s">
        <v>15</v>
      </c>
      <c r="X9" s="18"/>
      <c r="Y9" s="18"/>
      <c r="Z9" s="18" t="s">
        <v>10</v>
      </c>
      <c r="AA9" s="18" t="s">
        <v>9</v>
      </c>
      <c r="AB9" s="18" t="s">
        <v>13</v>
      </c>
      <c r="AC9" s="18" t="s">
        <v>16</v>
      </c>
      <c r="AD9" s="19" t="s">
        <v>4</v>
      </c>
      <c r="AE9" s="6"/>
    </row>
    <row r="10" spans="1:30" ht="13.5" thickTop="1">
      <c r="A10" s="8">
        <v>0</v>
      </c>
      <c r="B10" s="2">
        <f>A10^2</f>
        <v>0</v>
      </c>
      <c r="C10" s="2">
        <f>A10-$A$15</f>
        <v>-0.75</v>
      </c>
      <c r="D10" s="2">
        <f>B10*C10</f>
        <v>0</v>
      </c>
      <c r="E10" s="2">
        <f>C10^2</f>
        <v>0.5625</v>
      </c>
      <c r="F10" s="2">
        <f>C10/(SQRT($E$15))</f>
        <v>-0.4743416490252569</v>
      </c>
      <c r="G10" s="2">
        <f>B10*F10</f>
        <v>0</v>
      </c>
      <c r="H10" s="2">
        <f>(B10-$B$15/$A$16)</f>
        <v>-1.0625</v>
      </c>
      <c r="I10" s="2">
        <f>F10*$G$15</f>
        <v>-1.546875</v>
      </c>
      <c r="J10" s="2">
        <f>H10-I10</f>
        <v>0.484375</v>
      </c>
      <c r="K10" s="2">
        <f>A10^3</f>
        <v>0</v>
      </c>
      <c r="L10" s="2">
        <f>K10*C10</f>
        <v>0</v>
      </c>
      <c r="M10" s="2">
        <f>J10^2</f>
        <v>0.234619140625</v>
      </c>
      <c r="N10" s="2">
        <f>J10/SQRT($M$15)</f>
        <v>0.5459642140991687</v>
      </c>
      <c r="O10" s="2">
        <f>N10*K10</f>
        <v>0</v>
      </c>
      <c r="P10" s="2">
        <f>(K10-$K$15/$A$16)</f>
        <v>-1.828125</v>
      </c>
      <c r="Q10" s="2">
        <f>C10*($L$15/$E$15)</f>
        <v>-3.0632812499999997</v>
      </c>
      <c r="R10" s="2">
        <f>N10*$O$15</f>
        <v>1.3909254807692324</v>
      </c>
      <c r="S10" s="2">
        <f>IF(ISBLANK($A$13),"",P10-Q10-R10)</f>
        <v>-0.15576923076923266</v>
      </c>
      <c r="T10" s="2">
        <f>A10^4</f>
        <v>0</v>
      </c>
      <c r="U10" s="2">
        <f>T10*C10</f>
        <v>0</v>
      </c>
      <c r="V10" s="2">
        <f>T10*J10</f>
        <v>0</v>
      </c>
      <c r="W10" s="2">
        <f>S10^2</f>
        <v>0.024264053254438457</v>
      </c>
      <c r="X10" s="2">
        <f>S10/SQRT($W$15)</f>
        <v>-0.4699867006397402</v>
      </c>
      <c r="Y10" s="2">
        <f>X10*T10</f>
        <v>0</v>
      </c>
      <c r="Z10" s="2">
        <f>(T10-$T$15/$A$16)</f>
        <v>-3.41328125</v>
      </c>
      <c r="AA10" s="2">
        <f>C10*($U$15/$E$15)</f>
        <v>-6.0697265625000005</v>
      </c>
      <c r="AB10" s="2">
        <f>J10*($V$15/$M$15)</f>
        <v>3.1713491586538494</v>
      </c>
      <c r="AC10" s="2">
        <f>X10*$Y$15</f>
        <v>-0.5289127406900141</v>
      </c>
      <c r="AD10" s="20">
        <f>IF(ISBLANK($A$14),"",Z10-AA10-AB10-AC10)</f>
        <v>0.014008894536165495</v>
      </c>
    </row>
    <row r="11" spans="1:30" ht="12.75">
      <c r="A11" s="8">
        <v>0.25</v>
      </c>
      <c r="B11" s="2">
        <f>A11^2</f>
        <v>0.0625</v>
      </c>
      <c r="C11" s="2">
        <f>A11-$A$15</f>
        <v>-0.5</v>
      </c>
      <c r="D11" s="2">
        <f>B11*C11</f>
        <v>-0.03125</v>
      </c>
      <c r="E11" s="2">
        <f>C11^2</f>
        <v>0.25</v>
      </c>
      <c r="F11" s="2">
        <f>C11/(SQRT($E$15))</f>
        <v>-0.31622776601683794</v>
      </c>
      <c r="G11" s="2">
        <f>B11*F11</f>
        <v>-0.01976423537605237</v>
      </c>
      <c r="H11" s="2">
        <f>(B11-$B$15/$A$16)</f>
        <v>-1</v>
      </c>
      <c r="I11" s="2">
        <f>F11*$G$15</f>
        <v>-1.03125</v>
      </c>
      <c r="J11" s="2">
        <f>H11-I11</f>
        <v>0.03125</v>
      </c>
      <c r="K11" s="2">
        <f>A11^3</f>
        <v>0.015625</v>
      </c>
      <c r="L11" s="2">
        <f>K11*C11</f>
        <v>-0.0078125</v>
      </c>
      <c r="M11" s="2">
        <f>J11^2</f>
        <v>0.0009765625</v>
      </c>
      <c r="N11" s="2">
        <f>J11/SQRT($M$15)</f>
        <v>0.035223497683817336</v>
      </c>
      <c r="O11" s="2">
        <f>N11*K11</f>
        <v>0.0005503671513096459</v>
      </c>
      <c r="P11" s="2">
        <f>(K11-$K$15/$A$16)</f>
        <v>-1.8125</v>
      </c>
      <c r="Q11" s="2">
        <f>C11*($L$15/$E$15)</f>
        <v>-2.0421875</v>
      </c>
      <c r="R11" s="2">
        <f>N11*$O$15</f>
        <v>0.08973712779156337</v>
      </c>
      <c r="S11" s="2">
        <f>IF(ISBLANK($A$13),"",P11-Q11-R11)</f>
        <v>0.13995037220843645</v>
      </c>
      <c r="T11" s="2">
        <f>A11^4</f>
        <v>0.00390625</v>
      </c>
      <c r="U11" s="2">
        <f>T11*C11</f>
        <v>-0.001953125</v>
      </c>
      <c r="V11" s="2">
        <f>T11*J11</f>
        <v>0.0001220703125</v>
      </c>
      <c r="W11" s="2">
        <f>S11^2</f>
        <v>0.019586106681279903</v>
      </c>
      <c r="X11" s="2">
        <f>S11/SQRT($W$15)</f>
        <v>0.42225806317930664</v>
      </c>
      <c r="Y11" s="2">
        <f>X11*T11</f>
        <v>0.0016494455592941666</v>
      </c>
      <c r="Z11" s="2">
        <f>(T11-$T$15/$A$16)</f>
        <v>-3.409375</v>
      </c>
      <c r="AA11" s="2">
        <f>C11*($U$15/$E$15)</f>
        <v>-4.046484375</v>
      </c>
      <c r="AB11" s="2">
        <f>J11*($V$15/$M$15)</f>
        <v>0.20460317152605478</v>
      </c>
      <c r="AC11" s="2">
        <f>X11*$Y$15</f>
        <v>0.47519997729854846</v>
      </c>
      <c r="AD11" s="21">
        <f>IF(ISBLANK($A$14),"",Z11-AA11-AB11-AC11)</f>
        <v>-0.04269377382460271</v>
      </c>
    </row>
    <row r="12" spans="1:30" ht="12.75">
      <c r="A12" s="8">
        <v>0.5</v>
      </c>
      <c r="B12" s="2">
        <f>A12^2</f>
        <v>0.25</v>
      </c>
      <c r="C12" s="2">
        <f>A12-$A$15</f>
        <v>-0.25</v>
      </c>
      <c r="D12" s="2">
        <f>B12*C12</f>
        <v>-0.0625</v>
      </c>
      <c r="E12" s="2">
        <f>C12^2</f>
        <v>0.0625</v>
      </c>
      <c r="F12" s="2">
        <f>C12/(SQRT($E$15))</f>
        <v>-0.15811388300841897</v>
      </c>
      <c r="G12" s="2">
        <f>B12*F12</f>
        <v>-0.03952847075210474</v>
      </c>
      <c r="H12" s="2">
        <f>(B12-$B$15/$A$16)</f>
        <v>-0.8125</v>
      </c>
      <c r="I12" s="2">
        <f>F12*$G$15</f>
        <v>-0.515625</v>
      </c>
      <c r="J12" s="2">
        <f>H12-I12</f>
        <v>-0.296875</v>
      </c>
      <c r="K12" s="2">
        <f>A12^3</f>
        <v>0.125</v>
      </c>
      <c r="L12" s="2">
        <f>K12*C12</f>
        <v>-0.03125</v>
      </c>
      <c r="M12" s="2">
        <f>J12^2</f>
        <v>0.088134765625</v>
      </c>
      <c r="N12" s="2">
        <f>J12/SQRT($M$15)</f>
        <v>-0.3346232279962647</v>
      </c>
      <c r="O12" s="2">
        <f>N12*K12</f>
        <v>-0.04182790349953309</v>
      </c>
      <c r="P12" s="2">
        <f>(K12-$K$15/$A$16)</f>
        <v>-1.703125</v>
      </c>
      <c r="Q12" s="2">
        <f>C12*($L$15/$E$15)</f>
        <v>-1.02109375</v>
      </c>
      <c r="R12" s="2">
        <f>N12*$O$15</f>
        <v>-0.8525027140198521</v>
      </c>
      <c r="S12" s="2">
        <f>IF(ISBLANK($A$13),"",P12-Q12-R12)</f>
        <v>0.17047146401985203</v>
      </c>
      <c r="T12" s="2">
        <f>A12^4</f>
        <v>0.0625</v>
      </c>
      <c r="U12" s="2">
        <f>T12*C12</f>
        <v>-0.015625</v>
      </c>
      <c r="V12" s="2">
        <f>T12*J12</f>
        <v>-0.0185546875</v>
      </c>
      <c r="W12" s="2">
        <f>S12^2</f>
        <v>0.029060520045071703</v>
      </c>
      <c r="X12" s="2">
        <f>S12/SQRT($W$15)</f>
        <v>0.51434625780884</v>
      </c>
      <c r="Y12" s="2">
        <f>X12*T12</f>
        <v>0.0321466411130525</v>
      </c>
      <c r="Z12" s="2">
        <f>(T12-$T$15/$A$16)</f>
        <v>-3.35078125</v>
      </c>
      <c r="AA12" s="2">
        <f>C12*($U$15/$E$15)</f>
        <v>-2.0232421875</v>
      </c>
      <c r="AB12" s="2">
        <f>J12*($V$15/$M$15)</f>
        <v>-1.9437301294975204</v>
      </c>
      <c r="AC12" s="2">
        <f>X12*$Y$15</f>
        <v>0.5788340149008957</v>
      </c>
      <c r="AD12" s="21">
        <f>IF(ISBLANK($A$14),"",Z12-AA12-AB12-AC12)</f>
        <v>0.0373570520966251</v>
      </c>
    </row>
    <row r="13" spans="1:30" ht="12.75">
      <c r="A13" s="8">
        <v>1</v>
      </c>
      <c r="B13" s="2">
        <f>IF(ISBLANK(A13),"",A13^2)</f>
        <v>1</v>
      </c>
      <c r="C13" s="2">
        <f>IF(ISBLANK(A13),"",A13-$A$15)</f>
        <v>0.25</v>
      </c>
      <c r="D13" s="2">
        <f>IF(ISBLANK(A13),"",B13*C13)</f>
        <v>0.25</v>
      </c>
      <c r="E13" s="2">
        <f>IF(ISBLANK(A13),"",C13^2)</f>
        <v>0.0625</v>
      </c>
      <c r="F13" s="4">
        <f>IF(ISBLANK(A13),"",C13/(SQRT($E$15)))</f>
        <v>0.15811388300841897</v>
      </c>
      <c r="G13" s="2">
        <f>IF(ISBLANK(A13),"",B13*F13)</f>
        <v>0.15811388300841897</v>
      </c>
      <c r="H13" s="2">
        <f>IF(ISBLANK(A13),"",(B13-$B$15/$A$16))</f>
        <v>-0.0625</v>
      </c>
      <c r="I13" s="2">
        <f>IF(ISBLANK(A13),"",F13*$G$15)</f>
        <v>0.515625</v>
      </c>
      <c r="J13" s="2">
        <f>IF(ISBLANK(A13),"",H13-I13)</f>
        <v>-0.578125</v>
      </c>
      <c r="K13" s="2">
        <f>IF(ISBLANK(A13),"",A13^3)</f>
        <v>1</v>
      </c>
      <c r="L13" s="2">
        <f>IF(ISBLANK(A13),"",K13*C13)</f>
        <v>0.25</v>
      </c>
      <c r="M13" s="2">
        <f>IF(ISBLANK(A13),"",J13^2)</f>
        <v>0.334228515625</v>
      </c>
      <c r="N13" s="2">
        <f>IF(ISBLANK(A13),"",J13/SQRT($M$15))</f>
        <v>-0.6516347071506208</v>
      </c>
      <c r="O13" s="2">
        <f>IF(ISBLANK(A13),"",N13*K13)</f>
        <v>-0.6516347071506208</v>
      </c>
      <c r="P13" s="2">
        <f>IF(ISBLANK(A13),"",(K13-$K$15/$A$16))</f>
        <v>-0.828125</v>
      </c>
      <c r="Q13" s="2">
        <f>IF(ISBLANK(A13),"",C13*($L$15/$E$15))</f>
        <v>1.02109375</v>
      </c>
      <c r="R13" s="2">
        <f>IF(ISBLANK(A13),"",N13*$O$15)</f>
        <v>-1.6601368641439227</v>
      </c>
      <c r="S13" s="2">
        <f>IF(ISBLANK(A13),"",P13-Q13-R13)</f>
        <v>-0.18908188585607721</v>
      </c>
      <c r="T13" s="2">
        <f>IF(ISBLANK(A13),"",A13^4)</f>
        <v>1</v>
      </c>
      <c r="U13" s="2">
        <f>IF(ISBLANK(A13),"",T13*C13)</f>
        <v>0.25</v>
      </c>
      <c r="V13" s="2">
        <f>IF(ISBLANK(A13),"",T13*J13)</f>
        <v>-0.578125</v>
      </c>
      <c r="W13" s="2">
        <f>IF(ISBLANK(A13),"",S13^2)</f>
        <v>0.035751959558890614</v>
      </c>
      <c r="X13" s="2">
        <f>IF(ISBLANK(A13),"",S13/SQRT($W$15))</f>
        <v>-0.5704975959975683</v>
      </c>
      <c r="Y13" s="2">
        <f>IF(ISBLANK(A13),"",X13*T13)</f>
        <v>-0.5704975959975683</v>
      </c>
      <c r="Z13" s="2">
        <f>IF(ISBLANK(A13),"",(T13-$T$15/$A$16))</f>
        <v>-2.41328125</v>
      </c>
      <c r="AA13" s="2">
        <f>IF(ISBLANK(A13),"",C13*($U$15/$E$15))</f>
        <v>2.0232421875</v>
      </c>
      <c r="AB13" s="2">
        <f>IF(ISBLANK(A13),"",J13*($V$15/$M$15))</f>
        <v>-3.7851586732320133</v>
      </c>
      <c r="AC13" s="2">
        <f>IF(ISBLANK(A13),"",X13*$Y$15)</f>
        <v>-0.6420255012437773</v>
      </c>
      <c r="AD13" s="21">
        <f>IF(ISBLANK(A14),"",Z13-AA13-AB13-AC13)</f>
        <v>-0.009339263024209399</v>
      </c>
    </row>
    <row r="14" spans="1:30" ht="12.75">
      <c r="A14" s="9">
        <v>2</v>
      </c>
      <c r="B14" s="3">
        <f>IF(ISBLANK(A14),"",A14^2)</f>
        <v>4</v>
      </c>
      <c r="C14" s="11">
        <f>IF(ISBLANK(A14),"",A14-$A$15)</f>
        <v>1.25</v>
      </c>
      <c r="D14" s="11">
        <f>IF(ISBLANK(A14),"",B14*C14)</f>
        <v>5</v>
      </c>
      <c r="E14" s="11">
        <f>IF(ISBLANK(A14),"",C14^2)</f>
        <v>1.5625</v>
      </c>
      <c r="F14" s="12">
        <f>IF(ISBLANK(A14),"",C14/(SQRT($E$15)))</f>
        <v>0.7905694150420948</v>
      </c>
      <c r="G14" s="11">
        <f>IF(ISBLANK(A14),"",B14*F14)</f>
        <v>3.162277660168379</v>
      </c>
      <c r="H14" s="11">
        <f>IF(ISBLANK(A14),"",(B14-$B$15/$A$16))</f>
        <v>2.9375</v>
      </c>
      <c r="I14" s="11">
        <f>IF(ISBLANK(A14),"",F14*$G$15)</f>
        <v>2.5781249999999996</v>
      </c>
      <c r="J14" s="11">
        <f>IF(ISBLANK(A14),"",H14-I14)</f>
        <v>0.35937500000000044</v>
      </c>
      <c r="K14" s="11">
        <f>IF(ISBLANK(A14),"",A14^3)</f>
        <v>8</v>
      </c>
      <c r="L14" s="11">
        <f>IF(ISBLANK(A14),"",K14*C14)</f>
        <v>10</v>
      </c>
      <c r="M14" s="11">
        <f>IF(ISBLANK(A14),"",J14^2)</f>
        <v>0.12915039062500033</v>
      </c>
      <c r="N14" s="11">
        <f>IF(ISBLANK(A14),"",J14/SQRT($M$15))</f>
        <v>0.40507022336389986</v>
      </c>
      <c r="O14" s="11">
        <f>IF(ISBLANK(A14),"",N14*K14)</f>
        <v>3.240561786911199</v>
      </c>
      <c r="P14" s="11">
        <f>IF(ISBLANK(A14),"",(K14-$K$15/$A$16))</f>
        <v>6.171875</v>
      </c>
      <c r="Q14" s="11">
        <f>IF(ISBLANK(A14),"",C14*($L$15/$E$15))</f>
        <v>5.10546875</v>
      </c>
      <c r="R14" s="11">
        <f>IF(ISBLANK(A14),"",N14*$O$15)</f>
        <v>1.0319769696029801</v>
      </c>
      <c r="S14" s="11">
        <f>IF(ISBLANK(A14),"",P14-Q14-R14)</f>
        <v>0.03442928039701987</v>
      </c>
      <c r="T14" s="11">
        <f>IF(ISBLANK(A14),"",A14^4)</f>
        <v>16</v>
      </c>
      <c r="U14" s="2">
        <f>IF(ISBLANK(A14),"",T14*C14)</f>
        <v>20</v>
      </c>
      <c r="V14" s="11">
        <f>IF(ISBLANK(A14),"",T14*J14)</f>
        <v>5.750000000000007</v>
      </c>
      <c r="W14" s="11">
        <f>IF(ISBLANK(A14),"",S14^2)</f>
        <v>0.0011853753486566166</v>
      </c>
      <c r="X14" s="11">
        <f>IF(ISBLANK(A14),"",S14/SQRT($W$15))</f>
        <v>0.1038799756491573</v>
      </c>
      <c r="Y14" s="11">
        <f>IF(ISBLANK(A14),"",X14*T14)</f>
        <v>1.6620796103865167</v>
      </c>
      <c r="Z14" s="11">
        <f>IF(ISBLANK(A14),"",(T14-$T$15/$A$16))</f>
        <v>12.58671875</v>
      </c>
      <c r="AA14" s="2">
        <f>IF(ISBLANK(A14),"",C14*($U$15/$E$15))</f>
        <v>10.1162109375</v>
      </c>
      <c r="AB14" s="11">
        <f>IF(ISBLANK(A14),"",J14*($V$15/$M$15))</f>
        <v>2.352936472549633</v>
      </c>
      <c r="AC14" s="11">
        <f>IF(ISBLANK(A14),"",X14*$Y$15)</f>
        <v>0.11690424973434221</v>
      </c>
      <c r="AD14" s="22">
        <f>IF(ISBLANK(A14),"",Z14-AA14-AB14-AC14)</f>
        <v>0.0006670902160241798</v>
      </c>
    </row>
    <row r="15" spans="1:30" ht="12.75">
      <c r="A15" s="7">
        <f>AVERAGE(A10:A14)</f>
        <v>0.75</v>
      </c>
      <c r="B15" s="2">
        <f>SUM(B10:B14)</f>
        <v>5.3125</v>
      </c>
      <c r="C15" s="14">
        <f>SUM(C10:C14)</f>
        <v>0</v>
      </c>
      <c r="D15" s="13">
        <f>SUM(D10:D14)</f>
        <v>5.15625</v>
      </c>
      <c r="E15" s="13">
        <f>SUM(E10:E14)</f>
        <v>2.5</v>
      </c>
      <c r="F15" s="13"/>
      <c r="G15" s="13">
        <f>SUM(G10:G14)</f>
        <v>3.261098837048641</v>
      </c>
      <c r="H15" s="13"/>
      <c r="I15" s="13"/>
      <c r="J15" s="15">
        <f>SUM(J10:J14)</f>
        <v>4.440892098500626E-16</v>
      </c>
      <c r="K15" s="13">
        <f>SUM(K10:K14)</f>
        <v>9.140625</v>
      </c>
      <c r="L15" s="13">
        <f>SUM(L10:L14)</f>
        <v>10.2109375</v>
      </c>
      <c r="M15" s="13">
        <f>SUM(M10:M14)</f>
        <v>0.7871093750000003</v>
      </c>
      <c r="N15" s="13"/>
      <c r="O15" s="13">
        <f>SUM(O10:O14)</f>
        <v>2.547649543412355</v>
      </c>
      <c r="P15" s="13"/>
      <c r="Q15" s="13"/>
      <c r="R15" s="13"/>
      <c r="S15" s="15">
        <f>SUM(S10:S14)</f>
        <v>-1.5265566588595902E-15</v>
      </c>
      <c r="T15" s="13">
        <f>SUM(T10:T14)</f>
        <v>17.06640625</v>
      </c>
      <c r="U15" s="13">
        <f>SUM(U10:U14)</f>
        <v>20.232421875</v>
      </c>
      <c r="V15" s="13">
        <f>SUM(V10:V14)</f>
        <v>5.153442382812507</v>
      </c>
      <c r="W15" s="13">
        <f>SUM(W10:W14)</f>
        <v>0.1098480148883373</v>
      </c>
      <c r="X15" s="13"/>
      <c r="Y15" s="13">
        <f>SUM(Y10:Y14)</f>
        <v>1.125378101061295</v>
      </c>
      <c r="Z15" s="13"/>
      <c r="AA15" s="13"/>
      <c r="AB15" s="13"/>
      <c r="AC15" s="13"/>
      <c r="AD15" s="16">
        <f>SUM(AD10:AD14)</f>
        <v>2.6645352591003757E-15</v>
      </c>
    </row>
    <row r="16" ht="12.75">
      <c r="A16" s="7">
        <f>COUNT(A10:A14)</f>
        <v>5</v>
      </c>
    </row>
  </sheetData>
  <mergeCells count="1">
    <mergeCell ref="A7:A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Texas Tech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Galyean</dc:creator>
  <cp:keywords/>
  <dc:description/>
  <cp:lastModifiedBy>Michael Galyean</cp:lastModifiedBy>
  <dcterms:created xsi:type="dcterms:W3CDTF">2005-09-02T18:47:25Z</dcterms:created>
  <dcterms:modified xsi:type="dcterms:W3CDTF">2005-09-07T17:11:08Z</dcterms:modified>
  <cp:category/>
  <cp:version/>
  <cp:contentType/>
  <cp:contentStatus/>
</cp:coreProperties>
</file>